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5_Postępowania\2026\48 pożyczka\pytania i odpowiedzi\"/>
    </mc:Choice>
  </mc:AlternateContent>
  <workbookProtection workbookAlgorithmName="SHA-512" workbookHashValue="twu2D0WqzKoMtDEiTRjLazeCMu7Yq1vygLww9+x4kser1SKne9bRXj4VlZZjgAPBfkMs2e3cTYjOPwwsNIybOw==" workbookSaltValue="cbUALT4oGEaCyhUl+5vFrw==" workbookSpinCount="100000" lockStructure="1"/>
  <bookViews>
    <workbookView xWindow="0" yWindow="0" windowWidth="7095" windowHeight="6360"/>
  </bookViews>
  <sheets>
    <sheet name="Arkusz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G8" i="1"/>
  <c r="F10" i="1" l="1"/>
  <c r="G10" i="1" s="1"/>
  <c r="F80" i="1"/>
  <c r="G80" i="1" s="1"/>
  <c r="F41" i="1"/>
  <c r="G41" i="1" s="1"/>
  <c r="F33" i="1"/>
  <c r="G33" i="1" s="1"/>
  <c r="F64" i="1"/>
  <c r="G64" i="1" s="1"/>
  <c r="F49" i="1"/>
  <c r="G49" i="1" s="1"/>
  <c r="F73" i="1"/>
  <c r="G73" i="1" s="1"/>
  <c r="F17" i="1"/>
  <c r="G17" i="1" s="1"/>
  <c r="F25" i="1"/>
  <c r="G25" i="1" s="1"/>
  <c r="F72" i="1"/>
  <c r="G72" i="1" s="1"/>
  <c r="F65" i="1"/>
  <c r="G65" i="1" s="1"/>
  <c r="F57" i="1"/>
  <c r="G57" i="1" s="1"/>
  <c r="F78" i="1"/>
  <c r="G78" i="1" s="1"/>
  <c r="F62" i="1"/>
  <c r="G62" i="1" s="1"/>
  <c r="F30" i="1"/>
  <c r="G30" i="1" s="1"/>
  <c r="F9" i="1"/>
  <c r="G9" i="1" s="1"/>
  <c r="F69" i="1"/>
  <c r="G69" i="1" s="1"/>
  <c r="F53" i="1"/>
  <c r="G53" i="1" s="1"/>
  <c r="F37" i="1"/>
  <c r="G37" i="1" s="1"/>
  <c r="F21" i="1"/>
  <c r="G21" i="1" s="1"/>
  <c r="F60" i="1"/>
  <c r="G60" i="1" s="1"/>
  <c r="F44" i="1"/>
  <c r="G44" i="1" s="1"/>
  <c r="F28" i="1"/>
  <c r="G28" i="1" s="1"/>
  <c r="F12" i="1"/>
  <c r="G12" i="1" s="1"/>
  <c r="F75" i="1"/>
  <c r="G75" i="1" s="1"/>
  <c r="F67" i="1"/>
  <c r="G67" i="1" s="1"/>
  <c r="F59" i="1"/>
  <c r="G59" i="1" s="1"/>
  <c r="F51" i="1"/>
  <c r="G51" i="1" s="1"/>
  <c r="F43" i="1"/>
  <c r="G43" i="1" s="1"/>
  <c r="F35" i="1"/>
  <c r="G35" i="1" s="1"/>
  <c r="F27" i="1"/>
  <c r="G27" i="1" s="1"/>
  <c r="F19" i="1"/>
  <c r="G19" i="1" s="1"/>
  <c r="F11" i="1"/>
  <c r="G11" i="1" s="1"/>
  <c r="F56" i="1"/>
  <c r="G56" i="1" s="1"/>
  <c r="F48" i="1"/>
  <c r="G48" i="1" s="1"/>
  <c r="F40" i="1"/>
  <c r="G40" i="1" s="1"/>
  <c r="F32" i="1"/>
  <c r="G32" i="1" s="1"/>
  <c r="F24" i="1"/>
  <c r="G24" i="1" s="1"/>
  <c r="F16" i="1"/>
  <c r="G16" i="1" s="1"/>
  <c r="F79" i="1"/>
  <c r="G79" i="1" s="1"/>
  <c r="F71" i="1"/>
  <c r="G71" i="1" s="1"/>
  <c r="F63" i="1"/>
  <c r="G63" i="1" s="1"/>
  <c r="F55" i="1"/>
  <c r="G55" i="1" s="1"/>
  <c r="F47" i="1"/>
  <c r="G47" i="1" s="1"/>
  <c r="F39" i="1"/>
  <c r="G39" i="1" s="1"/>
  <c r="F31" i="1"/>
  <c r="G31" i="1" s="1"/>
  <c r="F23" i="1"/>
  <c r="G23" i="1" s="1"/>
  <c r="F15" i="1"/>
  <c r="G15" i="1" s="1"/>
  <c r="F70" i="1"/>
  <c r="G70" i="1" s="1"/>
  <c r="F54" i="1"/>
  <c r="G54" i="1" s="1"/>
  <c r="F46" i="1"/>
  <c r="G46" i="1" s="1"/>
  <c r="F38" i="1"/>
  <c r="G38" i="1" s="1"/>
  <c r="F22" i="1"/>
  <c r="G22" i="1" s="1"/>
  <c r="F14" i="1"/>
  <c r="G14" i="1" s="1"/>
  <c r="F77" i="1"/>
  <c r="G77" i="1" s="1"/>
  <c r="F61" i="1"/>
  <c r="G61" i="1" s="1"/>
  <c r="F45" i="1"/>
  <c r="G45" i="1" s="1"/>
  <c r="F29" i="1"/>
  <c r="G29" i="1" s="1"/>
  <c r="F13" i="1"/>
  <c r="G13" i="1" s="1"/>
  <c r="F76" i="1"/>
  <c r="G76" i="1" s="1"/>
  <c r="F68" i="1"/>
  <c r="G68" i="1" s="1"/>
  <c r="F52" i="1"/>
  <c r="G52" i="1" s="1"/>
  <c r="F36" i="1"/>
  <c r="G36" i="1" s="1"/>
  <c r="F20" i="1"/>
  <c r="G20" i="1" s="1"/>
  <c r="F74" i="1"/>
  <c r="G74" i="1" s="1"/>
  <c r="F66" i="1"/>
  <c r="G66" i="1" s="1"/>
  <c r="F58" i="1"/>
  <c r="G58" i="1" s="1"/>
  <c r="F50" i="1"/>
  <c r="G50" i="1" s="1"/>
  <c r="F42" i="1"/>
  <c r="G42" i="1" s="1"/>
  <c r="F34" i="1"/>
  <c r="G34" i="1" s="1"/>
  <c r="F26" i="1"/>
  <c r="G26" i="1" s="1"/>
  <c r="F18" i="1"/>
  <c r="G18" i="1" s="1"/>
  <c r="G81" i="1" l="1"/>
</calcChain>
</file>

<file path=xl/sharedStrings.xml><?xml version="1.0" encoding="utf-8"?>
<sst xmlns="http://schemas.openxmlformats.org/spreadsheetml/2006/main" count="14" uniqueCount="14">
  <si>
    <t>Nr raty</t>
  </si>
  <si>
    <t>Planowana data wypłaty kredytu</t>
  </si>
  <si>
    <t>Data spłaty kapitału</t>
  </si>
  <si>
    <t>Kwota spłaty kapitału</t>
  </si>
  <si>
    <t>Pozostało do spłaty</t>
  </si>
  <si>
    <t xml:space="preserve">Stopa % = WIBOR + Marża </t>
  </si>
  <si>
    <t>Oprocentowanie do wyliczenia ceny kredytu (wibor 3M+Marża Oferenta)</t>
  </si>
  <si>
    <t xml:space="preserve">Kalkulacja ceny kredytu jedynie dla porównania ofert WG. WZORU C=K+P      
</t>
  </si>
  <si>
    <t>Załacznik nr 2 do Zapytania</t>
  </si>
  <si>
    <t>Wibor z dnia 01.07.2026 - dla porównania ofert</t>
  </si>
  <si>
    <t>Marża - do uzupełnienia przez Oferenta</t>
  </si>
  <si>
    <t>Koszt pożyczki - odsetki</t>
  </si>
  <si>
    <t>odsetki płatne miesięcznie przez okres karencji</t>
  </si>
  <si>
    <t xml:space="preserve">Suma rat odsetkowych w całym okresie wyliczona na podstawie oprocentowania (wibor 3M + marża Oferenta)-K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</si>
</sst>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0"/>
      <name val="Arial"/>
      <family val="2"/>
      <charset val="238"/>
    </font>
    <font>
      <sz val="8"/>
      <name val="Verdana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3" fillId="0" borderId="3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center" vertical="center" wrapText="1"/>
    </xf>
    <xf numFmtId="1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0" fontId="1" fillId="0" borderId="3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Alignment="1" applyProtection="1">
      <alignment horizontal="left"/>
    </xf>
    <xf numFmtId="0" fontId="0" fillId="0" borderId="0" xfId="0" applyAlignment="1" applyProtection="1"/>
    <xf numFmtId="0" fontId="0" fillId="0" borderId="3" xfId="0" applyBorder="1" applyAlignment="1" applyProtection="1">
      <alignment horizontal="center"/>
    </xf>
    <xf numFmtId="14" fontId="0" fillId="0" borderId="3" xfId="0" applyNumberFormat="1" applyBorder="1" applyProtection="1"/>
    <xf numFmtId="0" fontId="0" fillId="0" borderId="3" xfId="0" applyBorder="1" applyProtection="1"/>
    <xf numFmtId="4" fontId="0" fillId="0" borderId="3" xfId="0" applyNumberFormat="1" applyBorder="1" applyProtection="1"/>
    <xf numFmtId="14" fontId="0" fillId="0" borderId="4" xfId="0" applyNumberFormat="1" applyBorder="1" applyProtection="1"/>
    <xf numFmtId="0" fontId="0" fillId="0" borderId="1" xfId="0" applyBorder="1" applyProtection="1"/>
    <xf numFmtId="4" fontId="0" fillId="0" borderId="1" xfId="0" applyNumberFormat="1" applyBorder="1" applyProtection="1"/>
    <xf numFmtId="0" fontId="0" fillId="0" borderId="2" xfId="0" applyBorder="1" applyProtection="1"/>
    <xf numFmtId="10" fontId="0" fillId="0" borderId="3" xfId="0" applyNumberFormat="1" applyBorder="1" applyProtection="1"/>
    <xf numFmtId="4" fontId="0" fillId="0" borderId="3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4" fontId="1" fillId="2" borderId="3" xfId="0" applyNumberFormat="1" applyFont="1" applyFill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/>
    </xf>
    <xf numFmtId="0" fontId="0" fillId="0" borderId="1" xfId="0" applyBorder="1" applyAlignment="1" applyProtection="1"/>
    <xf numFmtId="0" fontId="0" fillId="0" borderId="2" xfId="0" applyBorder="1" applyAlignment="1" applyProtection="1"/>
    <xf numFmtId="166" fontId="0" fillId="0" borderId="3" xfId="0" applyNumberFormat="1" applyBorder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topLeftCell="A55" workbookViewId="0">
      <selection activeCell="G3" sqref="G3"/>
    </sheetView>
  </sheetViews>
  <sheetFormatPr defaultRowHeight="15" x14ac:dyDescent="0.25"/>
  <cols>
    <col min="1" max="1" width="8.140625" style="19" customWidth="1"/>
    <col min="2" max="2" width="11.140625" style="20" customWidth="1"/>
    <col min="3" max="3" width="10.140625" style="20" customWidth="1"/>
    <col min="4" max="4" width="14.7109375" style="20" customWidth="1"/>
    <col min="5" max="5" width="13.85546875" style="20" customWidth="1"/>
    <col min="6" max="6" width="19.85546875" style="20" customWidth="1"/>
    <col min="7" max="7" width="24.140625" style="20" customWidth="1"/>
    <col min="8" max="16384" width="9.140625" style="20"/>
  </cols>
  <sheetData>
    <row r="1" spans="1:7" x14ac:dyDescent="0.25">
      <c r="A1" s="5"/>
      <c r="B1" s="6"/>
      <c r="C1" s="6"/>
      <c r="D1" s="6"/>
      <c r="E1" s="6"/>
      <c r="F1" s="6" t="s">
        <v>8</v>
      </c>
      <c r="G1" s="6"/>
    </row>
    <row r="2" spans="1:7" s="21" customFormat="1" x14ac:dyDescent="0.25">
      <c r="A2" s="7" t="s">
        <v>7</v>
      </c>
      <c r="B2" s="8"/>
      <c r="C2" s="8"/>
      <c r="D2" s="8"/>
      <c r="E2" s="8"/>
      <c r="F2" s="8"/>
      <c r="G2" s="8"/>
    </row>
    <row r="3" spans="1:7" ht="42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11</v>
      </c>
    </row>
    <row r="4" spans="1:7" x14ac:dyDescent="0.25">
      <c r="A4" s="22" t="s">
        <v>10</v>
      </c>
      <c r="B4" s="22"/>
      <c r="C4" s="22"/>
      <c r="D4" s="22"/>
      <c r="E4" s="22"/>
      <c r="F4" s="22"/>
      <c r="G4" s="3"/>
    </row>
    <row r="5" spans="1:7" x14ac:dyDescent="0.25">
      <c r="A5" s="23" t="s">
        <v>9</v>
      </c>
      <c r="B5" s="24"/>
      <c r="C5" s="24"/>
      <c r="D5" s="24"/>
      <c r="E5" s="24"/>
      <c r="F5" s="24"/>
      <c r="G5" s="4">
        <v>3.85E-2</v>
      </c>
    </row>
    <row r="6" spans="1:7" x14ac:dyDescent="0.25">
      <c r="A6" s="23" t="s">
        <v>6</v>
      </c>
      <c r="B6" s="25"/>
      <c r="C6" s="25"/>
      <c r="D6" s="25"/>
      <c r="E6" s="25"/>
      <c r="F6" s="25"/>
      <c r="G6" s="4">
        <f>G4+G5</f>
        <v>3.85E-2</v>
      </c>
    </row>
    <row r="7" spans="1:7" x14ac:dyDescent="0.25">
      <c r="A7" s="9"/>
      <c r="B7" s="10">
        <v>46234</v>
      </c>
      <c r="C7" s="11"/>
      <c r="D7" s="12"/>
      <c r="E7" s="12">
        <v>30000000</v>
      </c>
      <c r="F7" s="11"/>
      <c r="G7" s="11"/>
    </row>
    <row r="8" spans="1:7" x14ac:dyDescent="0.25">
      <c r="A8" s="9">
        <v>0</v>
      </c>
      <c r="B8" s="13" t="s">
        <v>12</v>
      </c>
      <c r="C8" s="14"/>
      <c r="D8" s="15"/>
      <c r="E8" s="15"/>
      <c r="F8" s="16"/>
      <c r="G8" s="12">
        <f>E7*G6</f>
        <v>1155000</v>
      </c>
    </row>
    <row r="9" spans="1:7" x14ac:dyDescent="0.25">
      <c r="A9" s="9">
        <v>1</v>
      </c>
      <c r="B9" s="11"/>
      <c r="C9" s="29">
        <v>46630</v>
      </c>
      <c r="D9" s="12">
        <v>416666.66</v>
      </c>
      <c r="E9" s="12">
        <f>E7-D9</f>
        <v>29583333.34</v>
      </c>
      <c r="F9" s="17">
        <f>$G$6</f>
        <v>3.85E-2</v>
      </c>
      <c r="G9" s="12">
        <f>E7*F9*30/365</f>
        <v>94931.506849315076</v>
      </c>
    </row>
    <row r="10" spans="1:7" x14ac:dyDescent="0.25">
      <c r="A10" s="9">
        <v>2</v>
      </c>
      <c r="B10" s="11"/>
      <c r="C10" s="29">
        <v>46660</v>
      </c>
      <c r="D10" s="12">
        <v>416666.66</v>
      </c>
      <c r="E10" s="12">
        <f t="shared" ref="E10:E73" si="0">E9-D10</f>
        <v>29166666.68</v>
      </c>
      <c r="F10" s="17">
        <f t="shared" ref="F10:F73" si="1">$G$6</f>
        <v>3.85E-2</v>
      </c>
      <c r="G10" s="12">
        <f>E9*F10*30/365</f>
        <v>93613.013719726019</v>
      </c>
    </row>
    <row r="11" spans="1:7" x14ac:dyDescent="0.25">
      <c r="A11" s="9">
        <v>3</v>
      </c>
      <c r="B11" s="11"/>
      <c r="C11" s="29">
        <v>46691</v>
      </c>
      <c r="D11" s="12">
        <v>416666.66</v>
      </c>
      <c r="E11" s="12">
        <f t="shared" si="0"/>
        <v>28750000.02</v>
      </c>
      <c r="F11" s="17">
        <f t="shared" si="1"/>
        <v>3.85E-2</v>
      </c>
      <c r="G11" s="12">
        <f t="shared" ref="G11:G74" si="2">E10*F11*30/365</f>
        <v>92294.520590136963</v>
      </c>
    </row>
    <row r="12" spans="1:7" x14ac:dyDescent="0.25">
      <c r="A12" s="9">
        <v>4</v>
      </c>
      <c r="B12" s="11"/>
      <c r="C12" s="29">
        <v>46721</v>
      </c>
      <c r="D12" s="12">
        <v>416666.66</v>
      </c>
      <c r="E12" s="12">
        <f t="shared" si="0"/>
        <v>28333333.359999999</v>
      </c>
      <c r="F12" s="17">
        <f t="shared" si="1"/>
        <v>3.85E-2</v>
      </c>
      <c r="G12" s="12">
        <f t="shared" si="2"/>
        <v>90976.02746054795</v>
      </c>
    </row>
    <row r="13" spans="1:7" x14ac:dyDescent="0.25">
      <c r="A13" s="9">
        <v>5</v>
      </c>
      <c r="B13" s="11"/>
      <c r="C13" s="29">
        <v>46752</v>
      </c>
      <c r="D13" s="12">
        <v>416666.66</v>
      </c>
      <c r="E13" s="12">
        <f t="shared" si="0"/>
        <v>27916666.699999999</v>
      </c>
      <c r="F13" s="17">
        <f t="shared" si="1"/>
        <v>3.85E-2</v>
      </c>
      <c r="G13" s="12">
        <f t="shared" si="2"/>
        <v>89657.534330958908</v>
      </c>
    </row>
    <row r="14" spans="1:7" x14ac:dyDescent="0.25">
      <c r="A14" s="9">
        <v>6</v>
      </c>
      <c r="B14" s="11"/>
      <c r="C14" s="29">
        <v>46783</v>
      </c>
      <c r="D14" s="12">
        <v>416666.66</v>
      </c>
      <c r="E14" s="12">
        <f t="shared" si="0"/>
        <v>27500000.039999999</v>
      </c>
      <c r="F14" s="17">
        <f t="shared" si="1"/>
        <v>3.85E-2</v>
      </c>
      <c r="G14" s="12">
        <f t="shared" si="2"/>
        <v>88339.041201369851</v>
      </c>
    </row>
    <row r="15" spans="1:7" x14ac:dyDescent="0.25">
      <c r="A15" s="9">
        <v>7</v>
      </c>
      <c r="B15" s="11"/>
      <c r="C15" s="29">
        <v>46812</v>
      </c>
      <c r="D15" s="12">
        <v>416666.66</v>
      </c>
      <c r="E15" s="12">
        <f t="shared" si="0"/>
        <v>27083333.379999999</v>
      </c>
      <c r="F15" s="17">
        <f t="shared" si="1"/>
        <v>3.85E-2</v>
      </c>
      <c r="G15" s="12">
        <f t="shared" si="2"/>
        <v>87020.54807178081</v>
      </c>
    </row>
    <row r="16" spans="1:7" x14ac:dyDescent="0.25">
      <c r="A16" s="9">
        <v>8</v>
      </c>
      <c r="B16" s="11"/>
      <c r="C16" s="29">
        <v>46843</v>
      </c>
      <c r="D16" s="12">
        <v>416666.66</v>
      </c>
      <c r="E16" s="12">
        <f t="shared" si="0"/>
        <v>26666666.719999999</v>
      </c>
      <c r="F16" s="17">
        <f t="shared" si="1"/>
        <v>3.85E-2</v>
      </c>
      <c r="G16" s="12">
        <f t="shared" si="2"/>
        <v>85702.054942191768</v>
      </c>
    </row>
    <row r="17" spans="1:7" x14ac:dyDescent="0.25">
      <c r="A17" s="9">
        <v>9</v>
      </c>
      <c r="B17" s="11"/>
      <c r="C17" s="29">
        <v>46873</v>
      </c>
      <c r="D17" s="12">
        <v>416666.66</v>
      </c>
      <c r="E17" s="12">
        <f t="shared" si="0"/>
        <v>26250000.059999999</v>
      </c>
      <c r="F17" s="17">
        <f t="shared" si="1"/>
        <v>3.85E-2</v>
      </c>
      <c r="G17" s="12">
        <f t="shared" si="2"/>
        <v>84383.56181260274</v>
      </c>
    </row>
    <row r="18" spans="1:7" x14ac:dyDescent="0.25">
      <c r="A18" s="9">
        <v>10</v>
      </c>
      <c r="B18" s="11"/>
      <c r="C18" s="29">
        <v>46904</v>
      </c>
      <c r="D18" s="12">
        <v>416666.66</v>
      </c>
      <c r="E18" s="12">
        <f t="shared" si="0"/>
        <v>25833333.399999999</v>
      </c>
      <c r="F18" s="17">
        <f t="shared" si="1"/>
        <v>3.85E-2</v>
      </c>
      <c r="G18" s="12">
        <f t="shared" si="2"/>
        <v>83065.068683013684</v>
      </c>
    </row>
    <row r="19" spans="1:7" x14ac:dyDescent="0.25">
      <c r="A19" s="9">
        <v>11</v>
      </c>
      <c r="B19" s="11"/>
      <c r="C19" s="29">
        <v>46934</v>
      </c>
      <c r="D19" s="12">
        <v>416666.66</v>
      </c>
      <c r="E19" s="12">
        <f t="shared" si="0"/>
        <v>25416666.739999998</v>
      </c>
      <c r="F19" s="17">
        <f t="shared" si="1"/>
        <v>3.85E-2</v>
      </c>
      <c r="G19" s="12">
        <f t="shared" si="2"/>
        <v>81746.575553424656</v>
      </c>
    </row>
    <row r="20" spans="1:7" x14ac:dyDescent="0.25">
      <c r="A20" s="9">
        <v>12</v>
      </c>
      <c r="B20" s="11"/>
      <c r="C20" s="29">
        <v>46965</v>
      </c>
      <c r="D20" s="12">
        <v>416666.66</v>
      </c>
      <c r="E20" s="12">
        <f t="shared" si="0"/>
        <v>25000000.079999998</v>
      </c>
      <c r="F20" s="17">
        <f t="shared" si="1"/>
        <v>3.85E-2</v>
      </c>
      <c r="G20" s="12">
        <f t="shared" si="2"/>
        <v>80428.0824238356</v>
      </c>
    </row>
    <row r="21" spans="1:7" x14ac:dyDescent="0.25">
      <c r="A21" s="9">
        <v>13</v>
      </c>
      <c r="B21" s="11"/>
      <c r="C21" s="29">
        <v>46996</v>
      </c>
      <c r="D21" s="12">
        <v>416666.66</v>
      </c>
      <c r="E21" s="12">
        <f t="shared" si="0"/>
        <v>24583333.419999998</v>
      </c>
      <c r="F21" s="17">
        <f t="shared" si="1"/>
        <v>3.85E-2</v>
      </c>
      <c r="G21" s="12">
        <f t="shared" si="2"/>
        <v>79109.589294246573</v>
      </c>
    </row>
    <row r="22" spans="1:7" x14ac:dyDescent="0.25">
      <c r="A22" s="9">
        <v>14</v>
      </c>
      <c r="B22" s="11"/>
      <c r="C22" s="29">
        <v>47026</v>
      </c>
      <c r="D22" s="12">
        <v>416666.66</v>
      </c>
      <c r="E22" s="12">
        <f t="shared" si="0"/>
        <v>24166666.759999998</v>
      </c>
      <c r="F22" s="17">
        <f t="shared" si="1"/>
        <v>3.85E-2</v>
      </c>
      <c r="G22" s="12">
        <f t="shared" si="2"/>
        <v>77791.096164657516</v>
      </c>
    </row>
    <row r="23" spans="1:7" x14ac:dyDescent="0.25">
      <c r="A23" s="9">
        <v>15</v>
      </c>
      <c r="B23" s="11"/>
      <c r="C23" s="29">
        <v>47057</v>
      </c>
      <c r="D23" s="12">
        <v>416666.66</v>
      </c>
      <c r="E23" s="12">
        <f t="shared" si="0"/>
        <v>23750000.099999998</v>
      </c>
      <c r="F23" s="17">
        <f t="shared" si="1"/>
        <v>3.85E-2</v>
      </c>
      <c r="G23" s="12">
        <f t="shared" si="2"/>
        <v>76472.603035068489</v>
      </c>
    </row>
    <row r="24" spans="1:7" x14ac:dyDescent="0.25">
      <c r="A24" s="9">
        <v>16</v>
      </c>
      <c r="B24" s="11"/>
      <c r="C24" s="29">
        <v>47087</v>
      </c>
      <c r="D24" s="12">
        <v>416666.66</v>
      </c>
      <c r="E24" s="12">
        <f t="shared" si="0"/>
        <v>23333333.439999998</v>
      </c>
      <c r="F24" s="17">
        <f t="shared" si="1"/>
        <v>3.85E-2</v>
      </c>
      <c r="G24" s="12">
        <f t="shared" si="2"/>
        <v>75154.109905479447</v>
      </c>
    </row>
    <row r="25" spans="1:7" x14ac:dyDescent="0.25">
      <c r="A25" s="9">
        <v>17</v>
      </c>
      <c r="B25" s="11"/>
      <c r="C25" s="29">
        <v>47118</v>
      </c>
      <c r="D25" s="12">
        <v>416666.66</v>
      </c>
      <c r="E25" s="12">
        <f t="shared" si="0"/>
        <v>22916666.779999997</v>
      </c>
      <c r="F25" s="17">
        <f t="shared" si="1"/>
        <v>3.85E-2</v>
      </c>
      <c r="G25" s="12">
        <f t="shared" si="2"/>
        <v>73835.616775890405</v>
      </c>
    </row>
    <row r="26" spans="1:7" x14ac:dyDescent="0.25">
      <c r="A26" s="9">
        <v>18</v>
      </c>
      <c r="B26" s="11"/>
      <c r="C26" s="29">
        <v>47149</v>
      </c>
      <c r="D26" s="12">
        <v>416666.66</v>
      </c>
      <c r="E26" s="12">
        <f t="shared" si="0"/>
        <v>22500000.119999997</v>
      </c>
      <c r="F26" s="17">
        <f t="shared" si="1"/>
        <v>3.85E-2</v>
      </c>
      <c r="G26" s="12">
        <f t="shared" si="2"/>
        <v>72517.123646301363</v>
      </c>
    </row>
    <row r="27" spans="1:7" x14ac:dyDescent="0.25">
      <c r="A27" s="9">
        <v>19</v>
      </c>
      <c r="B27" s="11"/>
      <c r="C27" s="29">
        <v>47177</v>
      </c>
      <c r="D27" s="12">
        <v>416666.66</v>
      </c>
      <c r="E27" s="12">
        <f t="shared" si="0"/>
        <v>22083333.459999997</v>
      </c>
      <c r="F27" s="17">
        <f t="shared" si="1"/>
        <v>3.85E-2</v>
      </c>
      <c r="G27" s="12">
        <f t="shared" si="2"/>
        <v>71198.630516712321</v>
      </c>
    </row>
    <row r="28" spans="1:7" x14ac:dyDescent="0.25">
      <c r="A28" s="9">
        <v>20</v>
      </c>
      <c r="B28" s="11"/>
      <c r="C28" s="29">
        <v>47208</v>
      </c>
      <c r="D28" s="12">
        <v>416666.66</v>
      </c>
      <c r="E28" s="12">
        <f t="shared" si="0"/>
        <v>21666666.799999997</v>
      </c>
      <c r="F28" s="17">
        <f t="shared" si="1"/>
        <v>3.85E-2</v>
      </c>
      <c r="G28" s="12">
        <f t="shared" si="2"/>
        <v>69880.137387123279</v>
      </c>
    </row>
    <row r="29" spans="1:7" x14ac:dyDescent="0.25">
      <c r="A29" s="9">
        <v>21</v>
      </c>
      <c r="B29" s="11"/>
      <c r="C29" s="29">
        <v>47238</v>
      </c>
      <c r="D29" s="12">
        <v>416666.66</v>
      </c>
      <c r="E29" s="12">
        <f t="shared" si="0"/>
        <v>21250000.139999997</v>
      </c>
      <c r="F29" s="17">
        <f t="shared" si="1"/>
        <v>3.85E-2</v>
      </c>
      <c r="G29" s="12">
        <f t="shared" si="2"/>
        <v>68561.644257534237</v>
      </c>
    </row>
    <row r="30" spans="1:7" x14ac:dyDescent="0.25">
      <c r="A30" s="9">
        <v>22</v>
      </c>
      <c r="B30" s="11"/>
      <c r="C30" s="29">
        <v>47269</v>
      </c>
      <c r="D30" s="12">
        <v>416666.66</v>
      </c>
      <c r="E30" s="12">
        <f t="shared" si="0"/>
        <v>20833333.479999997</v>
      </c>
      <c r="F30" s="17">
        <f t="shared" si="1"/>
        <v>3.85E-2</v>
      </c>
      <c r="G30" s="12">
        <f t="shared" si="2"/>
        <v>67243.151127945195</v>
      </c>
    </row>
    <row r="31" spans="1:7" x14ac:dyDescent="0.25">
      <c r="A31" s="9">
        <v>23</v>
      </c>
      <c r="B31" s="11"/>
      <c r="C31" s="29">
        <v>47299</v>
      </c>
      <c r="D31" s="12">
        <v>416666.66</v>
      </c>
      <c r="E31" s="12">
        <f t="shared" si="0"/>
        <v>20416666.819999997</v>
      </c>
      <c r="F31" s="17">
        <f t="shared" si="1"/>
        <v>3.85E-2</v>
      </c>
      <c r="G31" s="12">
        <f t="shared" si="2"/>
        <v>65924.657998356153</v>
      </c>
    </row>
    <row r="32" spans="1:7" x14ac:dyDescent="0.25">
      <c r="A32" s="9">
        <v>24</v>
      </c>
      <c r="B32" s="11"/>
      <c r="C32" s="29">
        <v>47330</v>
      </c>
      <c r="D32" s="12">
        <v>416666.66</v>
      </c>
      <c r="E32" s="12">
        <f t="shared" si="0"/>
        <v>20000000.159999996</v>
      </c>
      <c r="F32" s="17">
        <f t="shared" si="1"/>
        <v>3.85E-2</v>
      </c>
      <c r="G32" s="12">
        <f t="shared" si="2"/>
        <v>64606.164868767111</v>
      </c>
    </row>
    <row r="33" spans="1:7" x14ac:dyDescent="0.25">
      <c r="A33" s="9">
        <v>25</v>
      </c>
      <c r="B33" s="11"/>
      <c r="C33" s="29">
        <v>47361</v>
      </c>
      <c r="D33" s="12">
        <v>416666.66</v>
      </c>
      <c r="E33" s="12">
        <f t="shared" si="0"/>
        <v>19583333.499999996</v>
      </c>
      <c r="F33" s="17">
        <f t="shared" si="1"/>
        <v>3.85E-2</v>
      </c>
      <c r="G33" s="12">
        <f t="shared" si="2"/>
        <v>63287.671739178069</v>
      </c>
    </row>
    <row r="34" spans="1:7" x14ac:dyDescent="0.25">
      <c r="A34" s="9">
        <v>26</v>
      </c>
      <c r="B34" s="11"/>
      <c r="C34" s="29">
        <v>47391</v>
      </c>
      <c r="D34" s="12">
        <v>416666.66</v>
      </c>
      <c r="E34" s="12">
        <f t="shared" si="0"/>
        <v>19166666.839999996</v>
      </c>
      <c r="F34" s="17">
        <f t="shared" si="1"/>
        <v>3.85E-2</v>
      </c>
      <c r="G34" s="12">
        <f t="shared" si="2"/>
        <v>61969.178609589027</v>
      </c>
    </row>
    <row r="35" spans="1:7" x14ac:dyDescent="0.25">
      <c r="A35" s="9">
        <v>27</v>
      </c>
      <c r="B35" s="11"/>
      <c r="C35" s="29">
        <v>47422</v>
      </c>
      <c r="D35" s="12">
        <v>416666.66</v>
      </c>
      <c r="E35" s="12">
        <f t="shared" si="0"/>
        <v>18750000.179999996</v>
      </c>
      <c r="F35" s="17">
        <f t="shared" si="1"/>
        <v>3.85E-2</v>
      </c>
      <c r="G35" s="12">
        <f t="shared" si="2"/>
        <v>60650.685479999986</v>
      </c>
    </row>
    <row r="36" spans="1:7" x14ac:dyDescent="0.25">
      <c r="A36" s="9">
        <v>28</v>
      </c>
      <c r="B36" s="11"/>
      <c r="C36" s="29">
        <v>47452</v>
      </c>
      <c r="D36" s="12">
        <v>416666.66</v>
      </c>
      <c r="E36" s="12">
        <f t="shared" si="0"/>
        <v>18333333.519999996</v>
      </c>
      <c r="F36" s="17">
        <f t="shared" si="1"/>
        <v>3.85E-2</v>
      </c>
      <c r="G36" s="12">
        <f t="shared" si="2"/>
        <v>59332.192350410944</v>
      </c>
    </row>
    <row r="37" spans="1:7" x14ac:dyDescent="0.25">
      <c r="A37" s="9">
        <v>29</v>
      </c>
      <c r="B37" s="11"/>
      <c r="C37" s="29">
        <v>47483</v>
      </c>
      <c r="D37" s="12">
        <v>416666.66</v>
      </c>
      <c r="E37" s="12">
        <f t="shared" si="0"/>
        <v>17916666.859999996</v>
      </c>
      <c r="F37" s="17">
        <f t="shared" si="1"/>
        <v>3.85E-2</v>
      </c>
      <c r="G37" s="12">
        <f t="shared" si="2"/>
        <v>58013.699220821902</v>
      </c>
    </row>
    <row r="38" spans="1:7" x14ac:dyDescent="0.25">
      <c r="A38" s="9">
        <v>30</v>
      </c>
      <c r="B38" s="11"/>
      <c r="C38" s="29">
        <v>47514</v>
      </c>
      <c r="D38" s="12">
        <v>416666.66</v>
      </c>
      <c r="E38" s="12">
        <f t="shared" si="0"/>
        <v>17500000.199999996</v>
      </c>
      <c r="F38" s="17">
        <f t="shared" si="1"/>
        <v>3.85E-2</v>
      </c>
      <c r="G38" s="12">
        <f t="shared" si="2"/>
        <v>56695.20609123286</v>
      </c>
    </row>
    <row r="39" spans="1:7" x14ac:dyDescent="0.25">
      <c r="A39" s="9">
        <v>31</v>
      </c>
      <c r="B39" s="11"/>
      <c r="C39" s="29">
        <v>47542</v>
      </c>
      <c r="D39" s="12">
        <v>416666.66</v>
      </c>
      <c r="E39" s="12">
        <f t="shared" si="0"/>
        <v>17083333.539999995</v>
      </c>
      <c r="F39" s="17">
        <f t="shared" si="1"/>
        <v>3.85E-2</v>
      </c>
      <c r="G39" s="12">
        <f t="shared" si="2"/>
        <v>55376.712961643825</v>
      </c>
    </row>
    <row r="40" spans="1:7" x14ac:dyDescent="0.25">
      <c r="A40" s="9">
        <v>32</v>
      </c>
      <c r="B40" s="11"/>
      <c r="C40" s="29">
        <v>47573</v>
      </c>
      <c r="D40" s="12">
        <v>416666.66</v>
      </c>
      <c r="E40" s="12">
        <f t="shared" si="0"/>
        <v>16666666.879999995</v>
      </c>
      <c r="F40" s="17">
        <f t="shared" si="1"/>
        <v>3.85E-2</v>
      </c>
      <c r="G40" s="12">
        <f t="shared" si="2"/>
        <v>54058.219832054783</v>
      </c>
    </row>
    <row r="41" spans="1:7" x14ac:dyDescent="0.25">
      <c r="A41" s="9">
        <v>33</v>
      </c>
      <c r="B41" s="11"/>
      <c r="C41" s="29">
        <v>47603</v>
      </c>
      <c r="D41" s="12">
        <v>416666.66</v>
      </c>
      <c r="E41" s="12">
        <f t="shared" si="0"/>
        <v>16250000.219999995</v>
      </c>
      <c r="F41" s="17">
        <f t="shared" si="1"/>
        <v>3.85E-2</v>
      </c>
      <c r="G41" s="12">
        <f t="shared" si="2"/>
        <v>52739.726702465741</v>
      </c>
    </row>
    <row r="42" spans="1:7" x14ac:dyDescent="0.25">
      <c r="A42" s="9">
        <v>34</v>
      </c>
      <c r="B42" s="11"/>
      <c r="C42" s="29">
        <v>47634</v>
      </c>
      <c r="D42" s="12">
        <v>416666.66</v>
      </c>
      <c r="E42" s="12">
        <f t="shared" si="0"/>
        <v>15833333.559999995</v>
      </c>
      <c r="F42" s="17">
        <f t="shared" si="1"/>
        <v>3.85E-2</v>
      </c>
      <c r="G42" s="12">
        <f t="shared" si="2"/>
        <v>51421.233572876699</v>
      </c>
    </row>
    <row r="43" spans="1:7" x14ac:dyDescent="0.25">
      <c r="A43" s="9">
        <v>35</v>
      </c>
      <c r="B43" s="11"/>
      <c r="C43" s="29">
        <v>47664</v>
      </c>
      <c r="D43" s="12">
        <v>416666.66</v>
      </c>
      <c r="E43" s="12">
        <f t="shared" si="0"/>
        <v>15416666.899999995</v>
      </c>
      <c r="F43" s="17">
        <f t="shared" si="1"/>
        <v>3.85E-2</v>
      </c>
      <c r="G43" s="12">
        <f t="shared" si="2"/>
        <v>50102.740443287657</v>
      </c>
    </row>
    <row r="44" spans="1:7" x14ac:dyDescent="0.25">
      <c r="A44" s="9">
        <v>36</v>
      </c>
      <c r="B44" s="11"/>
      <c r="C44" s="29">
        <v>47695</v>
      </c>
      <c r="D44" s="12">
        <v>416666.66</v>
      </c>
      <c r="E44" s="12">
        <f t="shared" si="0"/>
        <v>15000000.239999995</v>
      </c>
      <c r="F44" s="17">
        <f t="shared" si="1"/>
        <v>3.85E-2</v>
      </c>
      <c r="G44" s="12">
        <f t="shared" si="2"/>
        <v>48784.247313698608</v>
      </c>
    </row>
    <row r="45" spans="1:7" x14ac:dyDescent="0.25">
      <c r="A45" s="9">
        <v>37</v>
      </c>
      <c r="B45" s="11"/>
      <c r="C45" s="29">
        <v>47726</v>
      </c>
      <c r="D45" s="12">
        <v>416666.66</v>
      </c>
      <c r="E45" s="12">
        <f t="shared" si="0"/>
        <v>14583333.579999994</v>
      </c>
      <c r="F45" s="17">
        <f t="shared" si="1"/>
        <v>3.85E-2</v>
      </c>
      <c r="G45" s="12">
        <f t="shared" si="2"/>
        <v>47465.754184109574</v>
      </c>
    </row>
    <row r="46" spans="1:7" x14ac:dyDescent="0.25">
      <c r="A46" s="9">
        <v>38</v>
      </c>
      <c r="B46" s="11"/>
      <c r="C46" s="29">
        <v>47756</v>
      </c>
      <c r="D46" s="12">
        <v>416666.66</v>
      </c>
      <c r="E46" s="12">
        <f t="shared" si="0"/>
        <v>14166666.919999994</v>
      </c>
      <c r="F46" s="17">
        <f t="shared" si="1"/>
        <v>3.85E-2</v>
      </c>
      <c r="G46" s="12">
        <f t="shared" si="2"/>
        <v>46147.261054520524</v>
      </c>
    </row>
    <row r="47" spans="1:7" x14ac:dyDescent="0.25">
      <c r="A47" s="9">
        <v>39</v>
      </c>
      <c r="B47" s="11"/>
      <c r="C47" s="29">
        <v>47787</v>
      </c>
      <c r="D47" s="12">
        <v>416666.66</v>
      </c>
      <c r="E47" s="12">
        <f t="shared" si="0"/>
        <v>13750000.259999994</v>
      </c>
      <c r="F47" s="17">
        <f t="shared" si="1"/>
        <v>3.85E-2</v>
      </c>
      <c r="G47" s="12">
        <f t="shared" si="2"/>
        <v>44828.76792493149</v>
      </c>
    </row>
    <row r="48" spans="1:7" x14ac:dyDescent="0.25">
      <c r="A48" s="9">
        <v>40</v>
      </c>
      <c r="B48" s="11"/>
      <c r="C48" s="29">
        <v>47817</v>
      </c>
      <c r="D48" s="12">
        <v>416666.66</v>
      </c>
      <c r="E48" s="12">
        <f t="shared" si="0"/>
        <v>13333333.599999994</v>
      </c>
      <c r="F48" s="17">
        <f t="shared" si="1"/>
        <v>3.85E-2</v>
      </c>
      <c r="G48" s="12">
        <f t="shared" si="2"/>
        <v>43510.274795342448</v>
      </c>
    </row>
    <row r="49" spans="1:7" x14ac:dyDescent="0.25">
      <c r="A49" s="9">
        <v>41</v>
      </c>
      <c r="B49" s="11"/>
      <c r="C49" s="29">
        <v>47848</v>
      </c>
      <c r="D49" s="12">
        <v>416666.66</v>
      </c>
      <c r="E49" s="12">
        <f t="shared" si="0"/>
        <v>12916666.939999994</v>
      </c>
      <c r="F49" s="17">
        <f t="shared" si="1"/>
        <v>3.85E-2</v>
      </c>
      <c r="G49" s="12">
        <f t="shared" si="2"/>
        <v>42191.781665753413</v>
      </c>
    </row>
    <row r="50" spans="1:7" x14ac:dyDescent="0.25">
      <c r="A50" s="9">
        <v>42</v>
      </c>
      <c r="B50" s="11"/>
      <c r="C50" s="29">
        <v>47879</v>
      </c>
      <c r="D50" s="12">
        <v>416666.66</v>
      </c>
      <c r="E50" s="12">
        <f t="shared" si="0"/>
        <v>12500000.279999994</v>
      </c>
      <c r="F50" s="17">
        <f t="shared" si="1"/>
        <v>3.85E-2</v>
      </c>
      <c r="G50" s="12">
        <f t="shared" si="2"/>
        <v>40873.288536164364</v>
      </c>
    </row>
    <row r="51" spans="1:7" x14ac:dyDescent="0.25">
      <c r="A51" s="9">
        <v>43</v>
      </c>
      <c r="B51" s="11"/>
      <c r="C51" s="29">
        <v>47907</v>
      </c>
      <c r="D51" s="12">
        <v>416666.66</v>
      </c>
      <c r="E51" s="12">
        <f t="shared" si="0"/>
        <v>12083333.619999994</v>
      </c>
      <c r="F51" s="17">
        <f t="shared" si="1"/>
        <v>3.85E-2</v>
      </c>
      <c r="G51" s="12">
        <f t="shared" si="2"/>
        <v>39554.795406575322</v>
      </c>
    </row>
    <row r="52" spans="1:7" x14ac:dyDescent="0.25">
      <c r="A52" s="9">
        <v>44</v>
      </c>
      <c r="B52" s="11"/>
      <c r="C52" s="29">
        <v>47938</v>
      </c>
      <c r="D52" s="12">
        <v>416666.66</v>
      </c>
      <c r="E52" s="12">
        <f t="shared" si="0"/>
        <v>11666666.959999993</v>
      </c>
      <c r="F52" s="17">
        <f t="shared" si="1"/>
        <v>3.85E-2</v>
      </c>
      <c r="G52" s="12">
        <f t="shared" si="2"/>
        <v>38236.30227698628</v>
      </c>
    </row>
    <row r="53" spans="1:7" x14ac:dyDescent="0.25">
      <c r="A53" s="9">
        <v>45</v>
      </c>
      <c r="B53" s="11"/>
      <c r="C53" s="29">
        <v>47968</v>
      </c>
      <c r="D53" s="12">
        <v>416666.66</v>
      </c>
      <c r="E53" s="12">
        <f t="shared" si="0"/>
        <v>11250000.299999993</v>
      </c>
      <c r="F53" s="17">
        <f t="shared" si="1"/>
        <v>3.85E-2</v>
      </c>
      <c r="G53" s="12">
        <f t="shared" si="2"/>
        <v>36917.809147397238</v>
      </c>
    </row>
    <row r="54" spans="1:7" x14ac:dyDescent="0.25">
      <c r="A54" s="9">
        <v>46</v>
      </c>
      <c r="B54" s="11"/>
      <c r="C54" s="29">
        <v>47999</v>
      </c>
      <c r="D54" s="12">
        <v>416666.66</v>
      </c>
      <c r="E54" s="12">
        <f t="shared" si="0"/>
        <v>10833333.639999993</v>
      </c>
      <c r="F54" s="17">
        <f t="shared" si="1"/>
        <v>3.85E-2</v>
      </c>
      <c r="G54" s="12">
        <f t="shared" si="2"/>
        <v>35599.316017808196</v>
      </c>
    </row>
    <row r="55" spans="1:7" x14ac:dyDescent="0.25">
      <c r="A55" s="9">
        <v>47</v>
      </c>
      <c r="B55" s="11"/>
      <c r="C55" s="29">
        <v>48029</v>
      </c>
      <c r="D55" s="12">
        <v>416666.66</v>
      </c>
      <c r="E55" s="12">
        <f t="shared" si="0"/>
        <v>10416666.979999993</v>
      </c>
      <c r="F55" s="17">
        <f t="shared" si="1"/>
        <v>3.85E-2</v>
      </c>
      <c r="G55" s="12">
        <f t="shared" si="2"/>
        <v>34280.822888219154</v>
      </c>
    </row>
    <row r="56" spans="1:7" x14ac:dyDescent="0.25">
      <c r="A56" s="9">
        <v>48</v>
      </c>
      <c r="B56" s="11"/>
      <c r="C56" s="29">
        <v>48060</v>
      </c>
      <c r="D56" s="12">
        <v>416666.66</v>
      </c>
      <c r="E56" s="12">
        <f t="shared" si="0"/>
        <v>10000000.319999993</v>
      </c>
      <c r="F56" s="17">
        <f t="shared" si="1"/>
        <v>3.85E-2</v>
      </c>
      <c r="G56" s="12">
        <f t="shared" si="2"/>
        <v>32962.32975863012</v>
      </c>
    </row>
    <row r="57" spans="1:7" x14ac:dyDescent="0.25">
      <c r="A57" s="9">
        <v>49</v>
      </c>
      <c r="B57" s="11"/>
      <c r="C57" s="29">
        <v>48091</v>
      </c>
      <c r="D57" s="12">
        <v>416666.66</v>
      </c>
      <c r="E57" s="12">
        <f t="shared" si="0"/>
        <v>9583333.6599999927</v>
      </c>
      <c r="F57" s="17">
        <f t="shared" si="1"/>
        <v>3.85E-2</v>
      </c>
      <c r="G57" s="12">
        <f t="shared" si="2"/>
        <v>31643.836629041074</v>
      </c>
    </row>
    <row r="58" spans="1:7" x14ac:dyDescent="0.25">
      <c r="A58" s="9">
        <v>50</v>
      </c>
      <c r="B58" s="11"/>
      <c r="C58" s="29">
        <v>48121</v>
      </c>
      <c r="D58" s="12">
        <v>416666.66</v>
      </c>
      <c r="E58" s="12">
        <f t="shared" si="0"/>
        <v>9166666.9999999925</v>
      </c>
      <c r="F58" s="17">
        <f t="shared" si="1"/>
        <v>3.85E-2</v>
      </c>
      <c r="G58" s="12">
        <f t="shared" si="2"/>
        <v>30325.343499452032</v>
      </c>
    </row>
    <row r="59" spans="1:7" x14ac:dyDescent="0.25">
      <c r="A59" s="9">
        <v>51</v>
      </c>
      <c r="B59" s="11"/>
      <c r="C59" s="29">
        <v>48152</v>
      </c>
      <c r="D59" s="12">
        <v>416666.66</v>
      </c>
      <c r="E59" s="12">
        <f t="shared" si="0"/>
        <v>8750000.3399999924</v>
      </c>
      <c r="F59" s="17">
        <f t="shared" si="1"/>
        <v>3.85E-2</v>
      </c>
      <c r="G59" s="12">
        <f t="shared" si="2"/>
        <v>29006.850369862994</v>
      </c>
    </row>
    <row r="60" spans="1:7" x14ac:dyDescent="0.25">
      <c r="A60" s="9">
        <v>52</v>
      </c>
      <c r="B60" s="11"/>
      <c r="C60" s="29">
        <v>48182</v>
      </c>
      <c r="D60" s="12">
        <v>416666.66</v>
      </c>
      <c r="E60" s="12">
        <f t="shared" si="0"/>
        <v>8333333.6799999923</v>
      </c>
      <c r="F60" s="17">
        <f t="shared" si="1"/>
        <v>3.85E-2</v>
      </c>
      <c r="G60" s="12">
        <f t="shared" si="2"/>
        <v>27688.357240273952</v>
      </c>
    </row>
    <row r="61" spans="1:7" x14ac:dyDescent="0.25">
      <c r="A61" s="9">
        <v>53</v>
      </c>
      <c r="B61" s="11"/>
      <c r="C61" s="29">
        <v>48213</v>
      </c>
      <c r="D61" s="12">
        <v>416666.66</v>
      </c>
      <c r="E61" s="12">
        <f t="shared" si="0"/>
        <v>7916667.0199999921</v>
      </c>
      <c r="F61" s="17">
        <f t="shared" si="1"/>
        <v>3.85E-2</v>
      </c>
      <c r="G61" s="12">
        <f t="shared" si="2"/>
        <v>26369.86411068491</v>
      </c>
    </row>
    <row r="62" spans="1:7" x14ac:dyDescent="0.25">
      <c r="A62" s="9">
        <v>54</v>
      </c>
      <c r="B62" s="11"/>
      <c r="C62" s="29">
        <v>48244</v>
      </c>
      <c r="D62" s="12">
        <v>416666.66</v>
      </c>
      <c r="E62" s="12">
        <f t="shared" si="0"/>
        <v>7500000.359999992</v>
      </c>
      <c r="F62" s="17">
        <f t="shared" si="1"/>
        <v>3.85E-2</v>
      </c>
      <c r="G62" s="12">
        <f t="shared" si="2"/>
        <v>25051.370981095868</v>
      </c>
    </row>
    <row r="63" spans="1:7" x14ac:dyDescent="0.25">
      <c r="A63" s="9">
        <v>55</v>
      </c>
      <c r="B63" s="11"/>
      <c r="C63" s="29">
        <v>48273</v>
      </c>
      <c r="D63" s="12">
        <v>416666.66</v>
      </c>
      <c r="E63" s="12">
        <f t="shared" si="0"/>
        <v>7083333.6999999918</v>
      </c>
      <c r="F63" s="17">
        <f t="shared" si="1"/>
        <v>3.85E-2</v>
      </c>
      <c r="G63" s="12">
        <f t="shared" si="2"/>
        <v>23732.877851506826</v>
      </c>
    </row>
    <row r="64" spans="1:7" x14ac:dyDescent="0.25">
      <c r="A64" s="9">
        <v>56</v>
      </c>
      <c r="B64" s="11"/>
      <c r="C64" s="29">
        <v>48304</v>
      </c>
      <c r="D64" s="12">
        <v>416666.66</v>
      </c>
      <c r="E64" s="12">
        <f t="shared" si="0"/>
        <v>6666667.0399999917</v>
      </c>
      <c r="F64" s="17">
        <f t="shared" si="1"/>
        <v>3.85E-2</v>
      </c>
      <c r="G64" s="12">
        <f t="shared" si="2"/>
        <v>22414.384721917781</v>
      </c>
    </row>
    <row r="65" spans="1:7" x14ac:dyDescent="0.25">
      <c r="A65" s="9">
        <v>57</v>
      </c>
      <c r="B65" s="11"/>
      <c r="C65" s="29">
        <v>48334</v>
      </c>
      <c r="D65" s="12">
        <v>416666.66</v>
      </c>
      <c r="E65" s="12">
        <f t="shared" si="0"/>
        <v>6250000.3799999915</v>
      </c>
      <c r="F65" s="17">
        <f t="shared" si="1"/>
        <v>3.85E-2</v>
      </c>
      <c r="G65" s="12">
        <f t="shared" si="2"/>
        <v>21095.891592328739</v>
      </c>
    </row>
    <row r="66" spans="1:7" x14ac:dyDescent="0.25">
      <c r="A66" s="9">
        <v>58</v>
      </c>
      <c r="B66" s="11"/>
      <c r="C66" s="29">
        <v>48365</v>
      </c>
      <c r="D66" s="12">
        <v>416666.66</v>
      </c>
      <c r="E66" s="12">
        <f t="shared" si="0"/>
        <v>5833333.7199999914</v>
      </c>
      <c r="F66" s="17">
        <f t="shared" si="1"/>
        <v>3.85E-2</v>
      </c>
      <c r="G66" s="12">
        <f t="shared" si="2"/>
        <v>19777.3984627397</v>
      </c>
    </row>
    <row r="67" spans="1:7" x14ac:dyDescent="0.25">
      <c r="A67" s="9">
        <v>59</v>
      </c>
      <c r="B67" s="11"/>
      <c r="C67" s="29">
        <v>48395</v>
      </c>
      <c r="D67" s="12">
        <v>416666.66</v>
      </c>
      <c r="E67" s="12">
        <f t="shared" si="0"/>
        <v>5416667.0599999912</v>
      </c>
      <c r="F67" s="17">
        <f t="shared" si="1"/>
        <v>3.85E-2</v>
      </c>
      <c r="G67" s="12">
        <f t="shared" si="2"/>
        <v>18458.905333150658</v>
      </c>
    </row>
    <row r="68" spans="1:7" x14ac:dyDescent="0.25">
      <c r="A68" s="9">
        <v>60</v>
      </c>
      <c r="B68" s="11"/>
      <c r="C68" s="29">
        <v>48426</v>
      </c>
      <c r="D68" s="12">
        <v>416666.66</v>
      </c>
      <c r="E68" s="12">
        <f t="shared" si="0"/>
        <v>5000000.3999999911</v>
      </c>
      <c r="F68" s="17">
        <f t="shared" si="1"/>
        <v>3.85E-2</v>
      </c>
      <c r="G68" s="12">
        <f t="shared" si="2"/>
        <v>17140.412203561616</v>
      </c>
    </row>
    <row r="69" spans="1:7" x14ac:dyDescent="0.25">
      <c r="A69" s="9">
        <v>61</v>
      </c>
      <c r="B69" s="11"/>
      <c r="C69" s="29">
        <v>48457</v>
      </c>
      <c r="D69" s="12">
        <v>416666.66</v>
      </c>
      <c r="E69" s="12">
        <f t="shared" si="0"/>
        <v>4583333.7399999909</v>
      </c>
      <c r="F69" s="17">
        <f t="shared" si="1"/>
        <v>3.85E-2</v>
      </c>
      <c r="G69" s="12">
        <f t="shared" si="2"/>
        <v>15821.919073972576</v>
      </c>
    </row>
    <row r="70" spans="1:7" x14ac:dyDescent="0.25">
      <c r="A70" s="9">
        <v>62</v>
      </c>
      <c r="B70" s="11"/>
      <c r="C70" s="29">
        <v>48487</v>
      </c>
      <c r="D70" s="12">
        <v>416666.66</v>
      </c>
      <c r="E70" s="12">
        <f t="shared" si="0"/>
        <v>4166667.0799999908</v>
      </c>
      <c r="F70" s="17">
        <f t="shared" si="1"/>
        <v>3.85E-2</v>
      </c>
      <c r="G70" s="12">
        <f t="shared" si="2"/>
        <v>14503.425944383531</v>
      </c>
    </row>
    <row r="71" spans="1:7" x14ac:dyDescent="0.25">
      <c r="A71" s="9">
        <v>63</v>
      </c>
      <c r="B71" s="11"/>
      <c r="C71" s="29">
        <v>48518</v>
      </c>
      <c r="D71" s="12">
        <v>416666.66</v>
      </c>
      <c r="E71" s="12">
        <f t="shared" si="0"/>
        <v>3750000.4199999906</v>
      </c>
      <c r="F71" s="17">
        <f t="shared" si="1"/>
        <v>3.85E-2</v>
      </c>
      <c r="G71" s="12">
        <f t="shared" si="2"/>
        <v>13184.932814794491</v>
      </c>
    </row>
    <row r="72" spans="1:7" x14ac:dyDescent="0.25">
      <c r="A72" s="9">
        <v>64</v>
      </c>
      <c r="B72" s="11"/>
      <c r="C72" s="29">
        <v>48548</v>
      </c>
      <c r="D72" s="12">
        <v>416666.66</v>
      </c>
      <c r="E72" s="12">
        <f t="shared" si="0"/>
        <v>3333333.7599999905</v>
      </c>
      <c r="F72" s="17">
        <f t="shared" si="1"/>
        <v>3.85E-2</v>
      </c>
      <c r="G72" s="12">
        <f t="shared" si="2"/>
        <v>11866.439685205449</v>
      </c>
    </row>
    <row r="73" spans="1:7" x14ac:dyDescent="0.25">
      <c r="A73" s="9">
        <v>65</v>
      </c>
      <c r="B73" s="11"/>
      <c r="C73" s="29">
        <v>48579</v>
      </c>
      <c r="D73" s="12">
        <v>416666.66</v>
      </c>
      <c r="E73" s="12">
        <f t="shared" si="0"/>
        <v>2916667.0999999903</v>
      </c>
      <c r="F73" s="17">
        <f t="shared" si="1"/>
        <v>3.85E-2</v>
      </c>
      <c r="G73" s="12">
        <f t="shared" si="2"/>
        <v>10547.946555616409</v>
      </c>
    </row>
    <row r="74" spans="1:7" x14ac:dyDescent="0.25">
      <c r="A74" s="9">
        <v>66</v>
      </c>
      <c r="B74" s="11"/>
      <c r="C74" s="29">
        <v>48610</v>
      </c>
      <c r="D74" s="12">
        <v>416666.66</v>
      </c>
      <c r="E74" s="12">
        <f t="shared" ref="E74:E80" si="3">E73-D74</f>
        <v>2500000.4399999902</v>
      </c>
      <c r="F74" s="17">
        <f t="shared" ref="F74:F80" si="4">$G$6</f>
        <v>3.85E-2</v>
      </c>
      <c r="G74" s="12">
        <f t="shared" si="2"/>
        <v>9229.4534260273667</v>
      </c>
    </row>
    <row r="75" spans="1:7" x14ac:dyDescent="0.25">
      <c r="A75" s="9">
        <v>67</v>
      </c>
      <c r="B75" s="11"/>
      <c r="C75" s="29">
        <v>48638</v>
      </c>
      <c r="D75" s="12">
        <v>416666.66</v>
      </c>
      <c r="E75" s="12">
        <f t="shared" si="3"/>
        <v>2083333.7799999902</v>
      </c>
      <c r="F75" s="17">
        <f t="shared" si="4"/>
        <v>3.85E-2</v>
      </c>
      <c r="G75" s="12">
        <f t="shared" ref="G75:G80" si="5">E74*F75*30/365</f>
        <v>7910.9602964383257</v>
      </c>
    </row>
    <row r="76" spans="1:7" x14ac:dyDescent="0.25">
      <c r="A76" s="9">
        <v>68</v>
      </c>
      <c r="B76" s="11"/>
      <c r="C76" s="29">
        <v>48669</v>
      </c>
      <c r="D76" s="12">
        <v>416666.66</v>
      </c>
      <c r="E76" s="12">
        <f t="shared" si="3"/>
        <v>1666667.1199999903</v>
      </c>
      <c r="F76" s="17">
        <f t="shared" si="4"/>
        <v>3.85E-2</v>
      </c>
      <c r="G76" s="12">
        <f t="shared" si="5"/>
        <v>6592.4671668492829</v>
      </c>
    </row>
    <row r="77" spans="1:7" x14ac:dyDescent="0.25">
      <c r="A77" s="9">
        <v>69</v>
      </c>
      <c r="B77" s="11"/>
      <c r="C77" s="29">
        <v>48699</v>
      </c>
      <c r="D77" s="12">
        <v>416666.66</v>
      </c>
      <c r="E77" s="12">
        <f t="shared" si="3"/>
        <v>1250000.4599999904</v>
      </c>
      <c r="F77" s="17">
        <f t="shared" si="4"/>
        <v>3.85E-2</v>
      </c>
      <c r="G77" s="12">
        <f t="shared" si="5"/>
        <v>5273.9740372602437</v>
      </c>
    </row>
    <row r="78" spans="1:7" x14ac:dyDescent="0.25">
      <c r="A78" s="9">
        <v>70</v>
      </c>
      <c r="B78" s="11"/>
      <c r="C78" s="29">
        <v>48730</v>
      </c>
      <c r="D78" s="12">
        <v>416666.66</v>
      </c>
      <c r="E78" s="12">
        <f t="shared" si="3"/>
        <v>833333.7999999905</v>
      </c>
      <c r="F78" s="17">
        <f t="shared" si="4"/>
        <v>3.85E-2</v>
      </c>
      <c r="G78" s="12">
        <f t="shared" si="5"/>
        <v>3955.4809076712027</v>
      </c>
    </row>
    <row r="79" spans="1:7" x14ac:dyDescent="0.25">
      <c r="A79" s="9">
        <v>71</v>
      </c>
      <c r="B79" s="11"/>
      <c r="C79" s="29">
        <v>48760</v>
      </c>
      <c r="D79" s="12">
        <v>416666.66</v>
      </c>
      <c r="E79" s="12">
        <f t="shared" si="3"/>
        <v>416667.13999999053</v>
      </c>
      <c r="F79" s="17">
        <f t="shared" si="4"/>
        <v>3.85E-2</v>
      </c>
      <c r="G79" s="12">
        <f t="shared" si="5"/>
        <v>2636.9877780821616</v>
      </c>
    </row>
    <row r="80" spans="1:7" x14ac:dyDescent="0.25">
      <c r="A80" s="9">
        <v>72</v>
      </c>
      <c r="B80" s="11"/>
      <c r="C80" s="29">
        <v>48791</v>
      </c>
      <c r="D80" s="12">
        <v>416667.14</v>
      </c>
      <c r="E80" s="12">
        <f t="shared" si="3"/>
        <v>-9.4878487288951874E-9</v>
      </c>
      <c r="F80" s="17">
        <f t="shared" si="4"/>
        <v>3.85E-2</v>
      </c>
      <c r="G80" s="12">
        <f t="shared" si="5"/>
        <v>1318.4946484931206</v>
      </c>
    </row>
    <row r="81" spans="1:7" ht="33" customHeight="1" x14ac:dyDescent="0.25">
      <c r="A81" s="26" t="s">
        <v>13</v>
      </c>
      <c r="B81" s="27"/>
      <c r="C81" s="27"/>
      <c r="D81" s="27"/>
      <c r="E81" s="27"/>
      <c r="F81" s="28"/>
      <c r="G81" s="18">
        <f>SUM(G9:G80)</f>
        <v>3465000.0539210951</v>
      </c>
    </row>
  </sheetData>
  <sheetProtection algorithmName="SHA-512" hashValue="SL/wgev79JOHPHNYeodS6gCkAegoJvBWMwUsOF6SItUDCh62+CoS+vnhi1kCvUOntRlvlbx5xRXWTEw5VqQfZg==" saltValue="ZnH/Lw2TihXwvgEXUHj8WQ==" spinCount="100000" sheet="1" objects="1" scenarios="1"/>
  <mergeCells count="4">
    <mergeCell ref="A4:F4"/>
    <mergeCell ref="A5:F5"/>
    <mergeCell ref="A6:F6"/>
    <mergeCell ref="A81:F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Dorengowska-Grabowska</dc:creator>
  <cp:lastModifiedBy>Małgorzata Dorengowska-Grabowska</cp:lastModifiedBy>
  <dcterms:created xsi:type="dcterms:W3CDTF">2026-07-02T10:35:26Z</dcterms:created>
  <dcterms:modified xsi:type="dcterms:W3CDTF">2026-07-08T12:45:28Z</dcterms:modified>
</cp:coreProperties>
</file>